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esktop\Projet CEA AGIR\Documents site web\2022\"/>
    </mc:Choice>
  </mc:AlternateContent>
  <bookViews>
    <workbookView xWindow="0" yWindow="0" windowWidth="28780" windowHeight="16200"/>
  </bookViews>
  <sheets>
    <sheet name="PTBA 2022" sheetId="5" r:id="rId1"/>
  </sheet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 uri="GoogleSheetsCustomDataVersion1">
      <go:sheetsCustomData xmlns:go="http://customooxmlschemas.google.com/" r:id="" roundtripDataSignature="AMtx7mhlvUa6QTIuQ001RH2RlhGSxwkEYg=="/>
    </ext>
  </extLst>
</workbook>
</file>

<file path=xl/calcChain.xml><?xml version="1.0" encoding="utf-8"?>
<calcChain xmlns="http://schemas.openxmlformats.org/spreadsheetml/2006/main">
  <c r="C83" i="5" l="1"/>
  <c r="C86" i="5"/>
  <c r="C94" i="5"/>
  <c r="C103" i="5"/>
  <c r="C52" i="5"/>
  <c r="C57" i="5"/>
  <c r="C55" i="5"/>
  <c r="C59" i="5"/>
  <c r="C63" i="5"/>
  <c r="C66" i="5"/>
  <c r="C69" i="5"/>
  <c r="C10" i="5"/>
  <c r="C17" i="5"/>
  <c r="C20" i="5"/>
  <c r="C26" i="5"/>
  <c r="C35" i="5"/>
  <c r="C40" i="5"/>
  <c r="C43" i="5"/>
  <c r="C46" i="5"/>
  <c r="C48" i="5"/>
  <c r="D17" i="5"/>
  <c r="E86" i="5"/>
  <c r="D86" i="5"/>
  <c r="C50" i="5"/>
  <c r="E10" i="5"/>
  <c r="E17" i="5"/>
  <c r="E20" i="5"/>
  <c r="E26" i="5"/>
  <c r="E35" i="5"/>
  <c r="E40" i="5"/>
  <c r="E50" i="5"/>
  <c r="E52" i="5"/>
  <c r="E55" i="5"/>
  <c r="E59" i="5"/>
  <c r="E48" i="5"/>
  <c r="D20" i="5"/>
  <c r="D26" i="5"/>
  <c r="D35" i="5"/>
  <c r="D40" i="5"/>
  <c r="D50" i="5"/>
  <c r="D52" i="5"/>
  <c r="D55" i="5"/>
  <c r="D59" i="5"/>
  <c r="D48" i="5"/>
  <c r="E46" i="5"/>
  <c r="D46" i="5"/>
  <c r="E43" i="5"/>
  <c r="D43" i="5"/>
  <c r="C76" i="5"/>
  <c r="C78" i="5"/>
  <c r="C81" i="5"/>
  <c r="C107" i="5"/>
  <c r="C108" i="5"/>
  <c r="E63" i="5"/>
  <c r="E66" i="5"/>
  <c r="E69" i="5"/>
  <c r="E76" i="5"/>
  <c r="E78" i="5"/>
  <c r="E81" i="5"/>
  <c r="E83" i="5"/>
  <c r="E94" i="5"/>
  <c r="E103" i="5"/>
  <c r="E107" i="5"/>
  <c r="E108" i="5"/>
  <c r="D63" i="5"/>
  <c r="D66" i="5"/>
  <c r="D69" i="5"/>
  <c r="D76" i="5"/>
  <c r="D78" i="5"/>
  <c r="D81" i="5"/>
  <c r="D83" i="5"/>
  <c r="D94" i="5"/>
  <c r="D103" i="5"/>
  <c r="D107" i="5"/>
  <c r="D108" i="5"/>
</calcChain>
</file>

<file path=xl/sharedStrings.xml><?xml version="1.0" encoding="utf-8"?>
<sst xmlns="http://schemas.openxmlformats.org/spreadsheetml/2006/main" count="153" uniqueCount="149">
  <si>
    <t>Nom du centre: CEA AGIR Environnement et Santé</t>
  </si>
  <si>
    <t>Institution Université Cheikh Anta Diop de Dakar</t>
  </si>
  <si>
    <t>Pays Sénégal</t>
  </si>
  <si>
    <t>Leader du centre Pr Babacar FAYE</t>
  </si>
  <si>
    <t>Activités du plan de travail</t>
  </si>
  <si>
    <t>Description</t>
  </si>
  <si>
    <t>Budget estimé ($)</t>
  </si>
  <si>
    <t>Estimation des recettes ($)</t>
  </si>
  <si>
    <t>Contribution du partenaire ($)</t>
  </si>
  <si>
    <t>Activité 1: Identifier et contractualiser avec un cabinet d'accompagnement</t>
  </si>
  <si>
    <t xml:space="preserve">Il s'agira de mettre en place un SMQ pour le CEA ce qui lui garantira le respect des normes et la possibilité d'être certifié selon une norme ISO </t>
  </si>
  <si>
    <t xml:space="preserve">Activité 2: Formation du personnel sur les exigences de la norme ISO </t>
  </si>
  <si>
    <t>Former le personnel du CEA et des institutions sur la démarche qualité et la norme choisie</t>
  </si>
  <si>
    <t>Activité 1: Analyse de l'existant au niveau de l'institution d'accueil et des institutions partenaires</t>
  </si>
  <si>
    <t>Il s'agira de contractualiser avec un expert pour faire un état des lieux sur la stratégie et les dispositifs numériques existant au niveau des institutions accueillant le CEA ou partenaires institutionnels</t>
  </si>
  <si>
    <t>Activité 2: Atelier d'élaboration de la stratégie numérique pour la continuité des activités du CEA, y compris en temps de crise</t>
  </si>
  <si>
    <t xml:space="preserve">Un atelier sera organisé pour définir la stratégie numérique du CEA afin que les activités de gestion, pédagogiques et de recherche soient maintenues même en temps de crise (comme celle de la COVID-19) </t>
  </si>
  <si>
    <t>Activité 3: Atelier de conception de l'architecture du système, du cahier de charges et du plan d'action</t>
  </si>
  <si>
    <t xml:space="preserve">Un atelier sera organisé pour concevoir le document de stratégie numérique du CEA et des instututions </t>
  </si>
  <si>
    <t>Activité 4: Mise en place d'une plateforme collaborative pour la gestion du CEA</t>
  </si>
  <si>
    <t>Souscription à une plateforme collaborative qui permettra une gestion efficiente du CEA</t>
  </si>
  <si>
    <t>Activité 1: Atelier de Sélection des Formations à accompagner</t>
  </si>
  <si>
    <t>Analyse des maquettes des Masters pour déterminer les gaps programmatiques</t>
  </si>
  <si>
    <t>Activité 2: Élaboration et Validation de l'offre de formation</t>
  </si>
  <si>
    <t>Conception des modules de formation, rédaction des objectifs pédagogiques, définition des méthodes pédagogiques et des méthodes et critères d'évaluation</t>
  </si>
  <si>
    <t xml:space="preserve">Activité 3: Acquisition de matériels pédagogiques </t>
  </si>
  <si>
    <t xml:space="preserve">acquisition de matériels pédagogiques pour un bon déroulement des enseignements, équipement salles d'enregistrement de cours aux normes </t>
  </si>
  <si>
    <t>Activité 4: Développement du processus d’incitation pour le recrutement des étudiants (flyers, annonces, etc…)</t>
  </si>
  <si>
    <t>élaborer des outils de communication pour mieux faire connaître les offres de formation</t>
  </si>
  <si>
    <t>Activité 5: Déroulement des activités de formation et d'apprentissage</t>
  </si>
  <si>
    <t>Activité 6: Prise en charge des étudiants recrutés</t>
  </si>
  <si>
    <t>Appui aux étudiants du CEA sous forme de bourses ou aides ou financements multiformes en respect de la politique du CEA</t>
  </si>
  <si>
    <t>Activité 1: Élaboration et Validation de l'offre de formation</t>
  </si>
  <si>
    <t xml:space="preserve">Activité 2: Développement du processus de recrutement des étudiants (appels à candidature, diffusion, réunion des comités de sélection) </t>
  </si>
  <si>
    <t>Elaborer des outils de communication pour mieux faire connaître les offres de formation, recrutement des étudiants (nationaux et sous régionaux)</t>
  </si>
  <si>
    <t>Activité 2: Développement des processus d’incitation pour le Recrutement des étudiants professionnels</t>
  </si>
  <si>
    <t>Elaborer des outils de communication pour mieux faire connaître les offres de formation, recrutement des étudiants, rencontre avec le milieu professionnel</t>
  </si>
  <si>
    <t xml:space="preserve">Activité 3: Déroulement des enseignements théoriques </t>
  </si>
  <si>
    <t>Mise en oeuvre des enseignements</t>
  </si>
  <si>
    <t>Activité 4: Organisation de stages et mobilité des apprenants</t>
  </si>
  <si>
    <t>Mise en oeuvre de la pratique en milieu professionnel</t>
  </si>
  <si>
    <t xml:space="preserve">Activité 5: Evaluation des enseignements </t>
  </si>
  <si>
    <t>Procéder à l'évaluation des enseignements en vue d'améliorer la qualité</t>
  </si>
  <si>
    <t xml:space="preserve">Activité 1: Acquisition d’équipements informatique, logiciels et stockage cloud, de plateforme de gestion administrative et technique des auto-évaluations </t>
  </si>
  <si>
    <t>•        Support d’appel d’offre
•        Lancement appel d’offre
•        Soumission 
•        Evaluation des dossiers
•        Attribution du marché</t>
  </si>
  <si>
    <t xml:space="preserve">Activité 2: Renseignement des tableaux d’éligibilité des programmes </t>
  </si>
  <si>
    <t xml:space="preserve">•        Identification des masters en rapport avec la thématique du CEA
•        Etablissement des critères de sélection
•        Sélection des Masters à enrôler
•        Publication de la liste
</t>
  </si>
  <si>
    <t xml:space="preserve">Activité 3: Évaluation de GAP selon une norme nationale  </t>
  </si>
  <si>
    <t>Les programmes identifiés seront évalués selon les exigences du référentiel de l'ANAQ-SUP (Agence Nationale d'Assurance Qualité dans enseignement Supérieur (Sénégal)</t>
  </si>
  <si>
    <t>Activité 4: Ateliers de mise en conformité des programmes</t>
  </si>
  <si>
    <t>Durant ces ateliers des activités seront définies et formalisées pour réduire voire éliminer les gaps identifiés pour chaque programme par rapport à la norme nationale</t>
  </si>
  <si>
    <t>Le rapport d'auto évaluation pour chaque programme sera renseignée et éditée selon les directives de l'ANAQ-SUP</t>
  </si>
  <si>
    <t>Au total 7 programmes, choisi selon des critères bien définis, seront soumis à l'accréditation national</t>
  </si>
  <si>
    <t>Les programmes accrédités dans l'activité 6 feront l'objet d'une auto évaluation selon une norme internationale à définir</t>
  </si>
  <si>
    <t>Activité 1: Élaboration de la politique scientifique du CEA et des documents pour la recherche (formulaires, appels à projets, plan de suivi/évaluation des projets de recherche)</t>
  </si>
  <si>
    <t>Activité 2: Mise en place des comités scientifiques</t>
  </si>
  <si>
    <t>Activité 1: Activités d'animation avec les partenaires socio-économiques en vue de valoriser les produits de la recherche</t>
  </si>
  <si>
    <t>Activité 2: Ateliers de soutien au montage de projets internationaux</t>
  </si>
  <si>
    <t>Activité 3: Séminaire annuel de partage des résultats de la recherche dans les 4 thèmes du CEA</t>
  </si>
  <si>
    <t>Activité 1: Appels à projets sur les thèmes du CEA, Evaluation et Sélection des projets à soutenir</t>
  </si>
  <si>
    <t>Activité 2: Financement des projets de recherche dans les 4 thèmes du CEA</t>
  </si>
  <si>
    <t>Activité 3: Actions visant au développement de nouveaux réseaux et partenariats de recherche</t>
  </si>
  <si>
    <t>Activité 1: Séminaires de formation à la recherche et à la rédaction scientifique</t>
  </si>
  <si>
    <t>Formation des chercheurs, des enseignants, des étudiants en master et doctorat des institutions d'accueil et partenaires à la recherche et à la rédcation scientifique</t>
  </si>
  <si>
    <t>Activité 2: Appui à la mobilité internationale des chercheurs</t>
  </si>
  <si>
    <t>Appui des chercheurs, des enseignants, des étudiants des institutions d'accueil et partenaires à la mobilité internationale dan sle cadre de formations ou de participation à des rencontres scientifiques</t>
  </si>
  <si>
    <t>Activité 1: Aide à la publication scientifique des résultats de recherche</t>
  </si>
  <si>
    <t>Soutien des chercheurs, des enseignants des institutions d'accueil et partenaires à la publication d'articles, d'ouvrages et à la participation aux rencontres scientifiques</t>
  </si>
  <si>
    <t>Activité 1:Auto-certification de la Procédure de Passation de Marchés de l’Université Cheikh Anta Diop de Dakar</t>
  </si>
  <si>
    <t>Document attestant que le CEA AGIR utilise les procédures nationales pour la passation de marchés de tous les achats et acquisitions liés aux jalons de l'ILD 4.3</t>
  </si>
  <si>
    <t>Activité 2: Préparation du plan de passation des marchés (approuvé par la Banque mondiale)</t>
  </si>
  <si>
    <t>Elaboration du Plan de passation de marchés avec les responsables financiers et de Passation de marchés du CEA et de l'Université</t>
  </si>
  <si>
    <t>Activité 3: Elaboration du Plan de gestion environnementale et sociale (PGES) pour la construction de l'infrastructure pour la recherche et l'apprentissage</t>
  </si>
  <si>
    <t>Recrutement d'un Cabinet spécialisé dans l’élaboration d’un plan de gestion environnementale et sociale pour les travaux de construction du bâtiment.</t>
  </si>
  <si>
    <t>Activité 4: Attribution du marché et signature des contrats</t>
  </si>
  <si>
    <t>Recrutement d'un Cabinet d’architecte pour les travaux de construction du bâtiment. Recrutement d’une entreprise pour la construction de deux étages sur un bâtiment pré existant (R+2) destiné à abriter les activités d’enseignement et de recherche</t>
  </si>
  <si>
    <t>Activité 5: Publication des documents sur le site web</t>
  </si>
  <si>
    <t>Publication à toutes les étapes, des documents sur le site web du CEA et tout autre support de communication</t>
  </si>
  <si>
    <t>Activité 6: Construction du batiment</t>
  </si>
  <si>
    <t>Démarrage des travaux de construction</t>
  </si>
  <si>
    <t>Organisation de colloques internationaux du CEA AGIR</t>
  </si>
  <si>
    <t>Action 3: PARTENARIAT / VALORISATION</t>
  </si>
  <si>
    <t>Action 4: GOURVERNANCE</t>
  </si>
  <si>
    <t>Sous-Action 4a: Frais de personnel</t>
  </si>
  <si>
    <r>
      <t xml:space="preserve">A1:Réunion initiale: Réunion permettant la mise en contact effective des membres, l'information des membres sur l'évolution du projet et la définition des tâches. </t>
    </r>
    <r>
      <rPr>
        <b/>
        <sz val="11"/>
        <rFont val="Arial"/>
        <family val="2"/>
      </rPr>
      <t>Montant: 2 000 $
A2:</t>
    </r>
    <r>
      <rPr>
        <sz val="11"/>
        <rFont val="Arial"/>
        <family val="2"/>
      </rPr>
      <t xml:space="preserve">Réunions trimestrielles: Réunion d'information et de suivi des activités. </t>
    </r>
    <r>
      <rPr>
        <b/>
        <sz val="11"/>
        <rFont val="Arial"/>
        <family val="2"/>
      </rPr>
      <t>Montant: 8 000 $</t>
    </r>
  </si>
  <si>
    <t>Activité 1: Mise en place et fonctionnement des comités (scientifique international, consultatif sectoriel et unité de gestion)</t>
  </si>
  <si>
    <t>Activité 2: Fournitures de bureau</t>
  </si>
  <si>
    <t>Activité 3: Frais de fonctionnement du véhicule</t>
  </si>
  <si>
    <t>Activité 4: Télécommunication</t>
  </si>
  <si>
    <t>Actitivté 5: Organisation des réunions concertations avec le milieu socio-professionnel</t>
  </si>
  <si>
    <t>Actitivté 6: Autres frais de fonctionnement</t>
  </si>
  <si>
    <t>Activité 2: Matériel et mobilier de bureau pour l'unité de coordination du projet</t>
  </si>
  <si>
    <t>Actitivté 3: Matériel informatique pour l'unité de coordination du projet</t>
  </si>
  <si>
    <t>Actitivté 4: Matériel de laboratoire</t>
  </si>
  <si>
    <t>Actitivté 5: Logistique(Véhicules unité de coordination du projet)</t>
  </si>
  <si>
    <t>Activité 6: Génie Civile(Etude, travaux de génie civile)</t>
  </si>
  <si>
    <t>Actitivté 7: Plateforme Instrumentale et Technique (PIT)</t>
  </si>
  <si>
    <t>Actitivté 8: Pôle de Formation à l'Interdisciplinarité et à la Professionnalisation (PFIP)</t>
  </si>
  <si>
    <t xml:space="preserve">Actitivté 1: Audit comptable annuel </t>
  </si>
  <si>
    <t>Activité 2: Evaluation à mi-parcours</t>
  </si>
  <si>
    <t>Actitivté 3: Evaluation finale</t>
  </si>
  <si>
    <t>Action 1: FORMATION: Former des ressources humaines de qualité\Action du DLI 4</t>
  </si>
  <si>
    <t>Sous-Action 1a: Mise en place de modules optionnels en environnement et santé</t>
  </si>
  <si>
    <t>Sous-Action 1b: Mise en place du Master d'ECOSANTE</t>
  </si>
  <si>
    <t xml:space="preserve">Sous-Action 1c: Mise en place de modules pour les professionnels du public et des entreprises </t>
  </si>
  <si>
    <t>Sous-Action 1d: Développement du processus d'accréditation des formations du CEA</t>
  </si>
  <si>
    <t>Sous-Action 1e: Conception de la stratégie numérique du CEA</t>
  </si>
  <si>
    <t>Sous-Action 1f: Mise en place d'un Système de Management de la Qualité (SMQ)</t>
  </si>
  <si>
    <t>Activité 5 : Auto-évaluation des programmes de formation selon les normes internationales</t>
  </si>
  <si>
    <t>Activité 6: Edition de rapports d’auto-évaluation</t>
  </si>
  <si>
    <t>Activité 7: Accréditation nationale des programmes</t>
  </si>
  <si>
    <t>Action 2: RECHERCHE: Atteindre l'excellence en recherche (recherche opérationnelle et en réseau)/ Action du DLI 4 et 5</t>
  </si>
  <si>
    <t>Sous-Action 2a: Préparation de la recherche</t>
  </si>
  <si>
    <t>Sous-Action 2b: Mise en œuvre de la recherche</t>
  </si>
  <si>
    <t>Sous-Action 2c: Animation de la recherche</t>
  </si>
  <si>
    <t>Sous-Action 2d: Promotion des chercheurs</t>
  </si>
  <si>
    <t>Sous-Action 2e: Dissémination et communication des résultats de la recherche</t>
  </si>
  <si>
    <t>Sous-Action 2f: Travaux de génie civile et équipements liés à la recherche/DLI4.3</t>
  </si>
  <si>
    <t>Sous-Action 3a:Valorisation des activités de la formation et de la Recherche</t>
  </si>
  <si>
    <t>Actitivté 1: Valorisation de la PIT par des services et de l'expertise aux secteurs et aux entreprises</t>
  </si>
  <si>
    <t>Actitivté 2: Valorisation du PFIP par de l'expertise dans le cadre de la formation professionnelle étudiante</t>
  </si>
  <si>
    <t>Total Formation</t>
  </si>
  <si>
    <t>Total Recherche</t>
  </si>
  <si>
    <t>Actitivté 1: Mise en place et fonctionnement des équipes de direction du CEA (D, DA, agents administratifs et finance)</t>
  </si>
  <si>
    <t>Total Partenariat</t>
  </si>
  <si>
    <t>Total Gouvernance</t>
  </si>
  <si>
    <t>Sous-Action 4c: Investissements</t>
  </si>
  <si>
    <t>Sous-Action 4d: Evaluations/Audit</t>
  </si>
  <si>
    <t xml:space="preserve"> TOTAL GENERAL</t>
  </si>
  <si>
    <t>Sous-Action 4b: Frais de fonctionnement</t>
  </si>
  <si>
    <t xml:space="preserve">Activité 1 Elaboration d'un manuel de procédures et Acquisition logiciels de gestion(Tompro version web, Msproject,Zoom,…)
</t>
  </si>
  <si>
    <t>Plan de travail annuel (Janvier- Décembre 2022)</t>
  </si>
  <si>
    <t>Recrutement des étudiants et déroulement des enseignements: organisation de 2 à 3 formations de courte duréee</t>
  </si>
  <si>
    <t>01 programme choisi selon les critères difinis pour l'accréditation internationale</t>
  </si>
  <si>
    <t>Sous-Action 1g: Equipements liés à la formation</t>
  </si>
  <si>
    <t>Activité 1: Equipements de 3 laboratoires polyvalents pour les analyses biologiques et physicochimiques</t>
  </si>
  <si>
    <t xml:space="preserve">Equipement de trois laboratoires polyvalents abritant les différentes composantes du CEA AGIR (chimie, Parasitologie, physiologie, microbiologie, toxicologie, biologie moléculaire, hydrogéologie, climatologie)
</t>
  </si>
  <si>
    <t>Activité 2: Equipement d’une salle intelligente de Pédagogie en Environnement Collaboratif et Technologique (PECT) ; une salle de géomatique équipée d’un parc de machines et de logiciels dédiés à la formation aux Systèmes d’Information Géographique, à la géomatique, à l’analyse de métadonnées et à la modélisation spatiale.</t>
  </si>
  <si>
    <t xml:space="preserve">
</t>
  </si>
  <si>
    <t>Sous-Action 1H: Impact Institutionnel</t>
  </si>
  <si>
    <t>Activité 1: Activités liées à l'impact institutionnel</t>
  </si>
  <si>
    <t>Sous-Action 1I: Renforcement de capacité du personnel enseignant, de soutien et étudiant</t>
  </si>
  <si>
    <t>Activité 1: Renforcement de capacités</t>
  </si>
  <si>
    <t>Actitivté 2: Renforcement des capacités des équipes du CEA</t>
  </si>
  <si>
    <t>Actitivté 7: Communication</t>
  </si>
  <si>
    <t>Il s'agit des équipements du Bâtiment du CEA</t>
  </si>
  <si>
    <t>Il s'agit de la réhabilitation de deux bureaux et une toilette avec les aménagements nécessaires
Aménagement parking</t>
  </si>
  <si>
    <t>Activité 8: Accréditation international des programmes</t>
  </si>
  <si>
    <r>
      <rPr>
        <b/>
        <sz val="12"/>
        <rFont val="Times New Roman"/>
        <family val="1"/>
      </rPr>
      <t>A1:</t>
    </r>
    <r>
      <rPr>
        <sz val="12"/>
        <rFont val="Times New Roman"/>
        <family val="1"/>
      </rPr>
      <t xml:space="preserve">Ateliers de présentation des Pôles (invitations des acteurs professionnels): Organisation pour chaque pôle du CEA d'un atelier avec les secteurs professionnels concernés afin de recueillir leurs attentes en termes de formation, de recherche et de valorisation et leur présenter les activités du CEA. </t>
    </r>
    <r>
      <rPr>
        <b/>
        <sz val="12"/>
        <rFont val="Times New Roman"/>
        <family val="1"/>
      </rPr>
      <t>Montant: 2 685 $</t>
    </r>
    <r>
      <rPr>
        <sz val="12"/>
        <rFont val="Times New Roman"/>
        <family val="1"/>
      </rPr>
      <t xml:space="preserve">
</t>
    </r>
    <r>
      <rPr>
        <b/>
        <sz val="12"/>
        <rFont val="Times New Roman"/>
        <family val="1"/>
      </rPr>
      <t>A2:</t>
    </r>
    <r>
      <rPr>
        <sz val="12"/>
        <rFont val="Times New Roman"/>
        <family val="1"/>
      </rPr>
      <t xml:space="preserve"> Réunions semestrielles: Réunion d'échanges. </t>
    </r>
    <r>
      <rPr>
        <b/>
        <sz val="12"/>
        <rFont val="Times New Roman"/>
        <family val="1"/>
      </rPr>
      <t xml:space="preserve">Montant: 3 000 $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</si>
</sst>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_-* #,##0\ _F_B_-;\-* #,##0\ _F_B_-;_-* &quot;-&quot;??\ _F_B_-;_-@_-"/>
  </numFmts>
  <fonts count="17" x14ac:knownFonts="1">
    <font>
      <sz val="11"/>
      <color theme="1"/>
      <name val="Arial"/>
    </font>
    <font>
      <sz val="11"/>
      <name val="Arial"/>
      <family val="2"/>
    </font>
    <font>
      <sz val="12"/>
      <name val="Arial"/>
      <family val="2"/>
    </font>
    <font>
      <sz val="11"/>
      <color theme="1"/>
      <name val="Arial"/>
      <family val="2"/>
    </font>
    <font>
      <sz val="11"/>
      <color theme="1"/>
      <name val="Arial"/>
      <family val="2"/>
    </font>
    <font>
      <b/>
      <sz val="11"/>
      <name val="Arial"/>
      <family val="2"/>
    </font>
    <font>
      <sz val="12"/>
      <name val="Times New Roman"/>
      <family val="1"/>
    </font>
    <font>
      <sz val="10"/>
      <name val="Arial"/>
      <family val="2"/>
    </font>
    <font>
      <u/>
      <sz val="11"/>
      <color theme="10"/>
      <name val="Arial"/>
      <family val="2"/>
    </font>
    <font>
      <u/>
      <sz val="11"/>
      <color theme="11"/>
      <name val="Arial"/>
      <family val="2"/>
    </font>
    <font>
      <sz val="11"/>
      <color theme="1"/>
      <name val="Calibri"/>
      <family val="2"/>
      <scheme val="minor"/>
    </font>
    <font>
      <b/>
      <sz val="12"/>
      <name val="Arial"/>
      <family val="2"/>
    </font>
    <font>
      <b/>
      <i/>
      <sz val="12"/>
      <name val="Arial"/>
      <family val="2"/>
    </font>
    <font>
      <b/>
      <i/>
      <sz val="12"/>
      <name val="Times New Roman"/>
      <family val="1"/>
    </font>
    <font>
      <b/>
      <sz val="12"/>
      <name val="Times New Roman"/>
      <family val="1"/>
    </font>
    <font>
      <i/>
      <sz val="12"/>
      <name val="Arial"/>
      <family val="2"/>
    </font>
    <font>
      <i/>
      <sz val="12"/>
      <name val="Times New Roman"/>
      <family val="1"/>
    </font>
  </fonts>
  <fills count="10">
    <fill>
      <patternFill patternType="none"/>
    </fill>
    <fill>
      <patternFill patternType="gray125"/>
    </fill>
    <fill>
      <patternFill patternType="solid">
        <fgColor rgb="FF009FDA"/>
        <bgColor rgb="FF009FDA"/>
      </patternFill>
    </fill>
    <fill>
      <patternFill patternType="solid">
        <fgColor rgb="FF9CC2E5"/>
        <bgColor rgb="FF9CC2E5"/>
      </patternFill>
    </fill>
    <fill>
      <patternFill patternType="solid">
        <fgColor rgb="FF9BC2E6"/>
        <bgColor rgb="FF9BC2E6"/>
      </patternFill>
    </fill>
    <fill>
      <patternFill patternType="solid">
        <fgColor theme="0" tint="-0.14999847407452621"/>
        <bgColor rgb="FFD0CECE"/>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s>
  <borders count="8">
    <border>
      <left/>
      <right/>
      <top/>
      <bottom/>
      <diagonal/>
    </border>
    <border>
      <left style="thin">
        <color rgb="FF000000"/>
      </left>
      <right/>
      <top style="thin">
        <color rgb="FF000000"/>
      </top>
      <bottom/>
      <diagonal/>
    </border>
    <border>
      <left/>
      <right/>
      <top style="thin">
        <color rgb="FF000000"/>
      </top>
      <bottom/>
      <diagonal/>
    </border>
    <border>
      <left/>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auto="1"/>
      </left>
      <right style="thin">
        <color auto="1"/>
      </right>
      <top style="thin">
        <color auto="1"/>
      </top>
      <bottom style="thin">
        <color auto="1"/>
      </bottom>
      <diagonal/>
    </border>
  </borders>
  <cellStyleXfs count="52">
    <xf numFmtId="0" fontId="0" fillId="0" borderId="0"/>
    <xf numFmtId="43" fontId="4"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3"/>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 fillId="0" borderId="3"/>
  </cellStyleXfs>
  <cellXfs count="86">
    <xf numFmtId="0" fontId="0" fillId="0" borderId="0" xfId="0" applyFont="1" applyAlignment="1"/>
    <xf numFmtId="164" fontId="7" fillId="0" borderId="7" xfId="1" applyNumberFormat="1" applyFont="1" applyFill="1" applyBorder="1" applyAlignment="1">
      <alignment horizontal="left" vertical="top" wrapText="1"/>
    </xf>
    <xf numFmtId="3" fontId="1" fillId="0" borderId="3" xfId="0" applyNumberFormat="1" applyFont="1" applyBorder="1"/>
    <xf numFmtId="0" fontId="1" fillId="6" borderId="7" xfId="0" applyFont="1" applyFill="1" applyBorder="1" applyAlignment="1"/>
    <xf numFmtId="3" fontId="1" fillId="6" borderId="7" xfId="0" applyNumberFormat="1" applyFont="1" applyFill="1" applyBorder="1" applyAlignment="1"/>
    <xf numFmtId="0" fontId="2" fillId="0" borderId="7" xfId="0" applyFont="1" applyBorder="1" applyAlignment="1">
      <alignment vertical="center" wrapText="1"/>
    </xf>
    <xf numFmtId="3" fontId="2" fillId="0" borderId="7" xfId="0" applyNumberFormat="1" applyFont="1" applyBorder="1" applyAlignment="1">
      <alignment horizontal="right" vertical="center"/>
    </xf>
    <xf numFmtId="0" fontId="1" fillId="0" borderId="7" xfId="0" applyFont="1" applyFill="1" applyBorder="1" applyAlignment="1"/>
    <xf numFmtId="3" fontId="1" fillId="0" borderId="7" xfId="0" applyNumberFormat="1" applyFont="1" applyFill="1" applyBorder="1" applyAlignment="1"/>
    <xf numFmtId="0" fontId="1" fillId="0" borderId="7" xfId="0" applyFont="1" applyFill="1" applyBorder="1"/>
    <xf numFmtId="3" fontId="1" fillId="0" borderId="7" xfId="0" applyNumberFormat="1" applyFont="1" applyFill="1" applyBorder="1"/>
    <xf numFmtId="0" fontId="1" fillId="0" borderId="7" xfId="0" applyFont="1" applyFill="1" applyBorder="1" applyAlignment="1">
      <alignment wrapText="1"/>
    </xf>
    <xf numFmtId="0" fontId="6" fillId="0" borderId="7" xfId="0" applyFont="1" applyBorder="1"/>
    <xf numFmtId="0" fontId="6" fillId="0" borderId="7" xfId="0" applyFont="1" applyBorder="1" applyAlignment="1">
      <alignment vertical="center" wrapText="1"/>
    </xf>
    <xf numFmtId="0" fontId="5" fillId="6" borderId="7" xfId="0" applyFont="1" applyFill="1" applyBorder="1" applyAlignment="1"/>
    <xf numFmtId="3" fontId="5" fillId="6" borderId="7" xfId="0" applyNumberFormat="1" applyFont="1" applyFill="1" applyBorder="1" applyAlignment="1"/>
    <xf numFmtId="0" fontId="5" fillId="8" borderId="7" xfId="0" applyFont="1" applyFill="1" applyBorder="1"/>
    <xf numFmtId="3" fontId="5" fillId="8" borderId="7" xfId="0" applyNumberFormat="1" applyFont="1" applyFill="1" applyBorder="1"/>
    <xf numFmtId="0" fontId="6" fillId="0" borderId="7" xfId="0" applyFont="1" applyFill="1" applyBorder="1" applyAlignment="1">
      <alignment vertical="center"/>
    </xf>
    <xf numFmtId="3" fontId="1" fillId="0" borderId="7" xfId="0" applyNumberFormat="1" applyFont="1" applyFill="1" applyBorder="1" applyAlignment="1">
      <alignment vertical="center"/>
    </xf>
    <xf numFmtId="3" fontId="1" fillId="0" borderId="7" xfId="0" applyNumberFormat="1" applyFont="1" applyBorder="1" applyAlignment="1">
      <alignment vertical="center"/>
    </xf>
    <xf numFmtId="0" fontId="1" fillId="0" borderId="0" xfId="0" applyFont="1" applyAlignment="1"/>
    <xf numFmtId="0" fontId="6" fillId="0" borderId="1" xfId="0" applyFont="1" applyBorder="1" applyAlignment="1"/>
    <xf numFmtId="0" fontId="6" fillId="0" borderId="2" xfId="0" applyFont="1" applyBorder="1"/>
    <xf numFmtId="0" fontId="6" fillId="0" borderId="0" xfId="0" applyFont="1"/>
    <xf numFmtId="0" fontId="6" fillId="0" borderId="4" xfId="0" applyFont="1" applyBorder="1"/>
    <xf numFmtId="3" fontId="6" fillId="0" borderId="0" xfId="0" applyNumberFormat="1" applyFont="1" applyAlignment="1">
      <alignment horizontal="center"/>
    </xf>
    <xf numFmtId="0" fontId="6" fillId="0" borderId="5" xfId="0" applyFont="1" applyBorder="1"/>
    <xf numFmtId="0" fontId="6" fillId="0" borderId="6" xfId="0" applyFont="1" applyBorder="1"/>
    <xf numFmtId="0" fontId="6" fillId="0" borderId="3" xfId="0" applyFont="1" applyBorder="1"/>
    <xf numFmtId="0" fontId="1" fillId="0" borderId="3" xfId="0" applyFont="1" applyBorder="1" applyAlignment="1"/>
    <xf numFmtId="0" fontId="1" fillId="0" borderId="0" xfId="0" applyFont="1" applyAlignment="1">
      <alignment vertical="center"/>
    </xf>
    <xf numFmtId="0" fontId="12" fillId="5" borderId="7" xfId="0" applyFont="1" applyFill="1" applyBorder="1" applyAlignment="1"/>
    <xf numFmtId="0" fontId="5" fillId="0" borderId="0" xfId="0" applyFont="1" applyAlignment="1"/>
    <xf numFmtId="0" fontId="6" fillId="0" borderId="7" xfId="0" applyFont="1" applyBorder="1" applyAlignment="1">
      <alignment wrapText="1"/>
    </xf>
    <xf numFmtId="3" fontId="6" fillId="0" borderId="7" xfId="0" applyNumberFormat="1" applyFont="1" applyBorder="1" applyAlignment="1"/>
    <xf numFmtId="0" fontId="6" fillId="0" borderId="7" xfId="0" applyFont="1" applyBorder="1" applyAlignment="1"/>
    <xf numFmtId="0" fontId="6" fillId="0" borderId="7" xfId="0" applyFont="1" applyFill="1" applyBorder="1"/>
    <xf numFmtId="0" fontId="6" fillId="0" borderId="7" xfId="0" applyFont="1" applyFill="1" applyBorder="1" applyAlignment="1">
      <alignment wrapText="1"/>
    </xf>
    <xf numFmtId="0" fontId="6" fillId="0" borderId="7" xfId="0" applyFont="1" applyBorder="1" applyAlignment="1">
      <alignment vertical="center"/>
    </xf>
    <xf numFmtId="0" fontId="13" fillId="5" borderId="7" xfId="0" applyFont="1" applyFill="1" applyBorder="1" applyAlignment="1"/>
    <xf numFmtId="3" fontId="6" fillId="0" borderId="7" xfId="0" applyNumberFormat="1" applyFont="1" applyBorder="1" applyAlignment="1">
      <alignment vertical="center"/>
    </xf>
    <xf numFmtId="0" fontId="2" fillId="0" borderId="7" xfId="0" applyFont="1" applyFill="1" applyBorder="1" applyAlignment="1">
      <alignment vertical="center" wrapText="1"/>
    </xf>
    <xf numFmtId="0" fontId="2" fillId="0" borderId="7" xfId="0" applyFont="1" applyBorder="1" applyAlignment="1">
      <alignment vertical="center"/>
    </xf>
    <xf numFmtId="3" fontId="2" fillId="0" borderId="7" xfId="0" applyNumberFormat="1" applyFont="1" applyFill="1" applyBorder="1" applyAlignment="1">
      <alignment horizontal="right" vertical="center"/>
    </xf>
    <xf numFmtId="0" fontId="2" fillId="0" borderId="7" xfId="0" applyFont="1" applyBorder="1" applyAlignment="1">
      <alignment wrapText="1"/>
    </xf>
    <xf numFmtId="3" fontId="2" fillId="0" borderId="7" xfId="0" applyNumberFormat="1" applyFont="1" applyBorder="1" applyAlignment="1">
      <alignment horizontal="right"/>
    </xf>
    <xf numFmtId="0" fontId="2" fillId="0" borderId="7" xfId="0" applyFont="1" applyBorder="1" applyAlignment="1">
      <alignment vertical="top" wrapText="1"/>
    </xf>
    <xf numFmtId="0" fontId="2" fillId="0" borderId="7" xfId="0" applyFont="1" applyBorder="1" applyAlignment="1"/>
    <xf numFmtId="3" fontId="6" fillId="0" borderId="7" xfId="0" applyNumberFormat="1" applyFont="1" applyBorder="1" applyAlignment="1">
      <alignment horizontal="right"/>
    </xf>
    <xf numFmtId="0" fontId="2" fillId="9" borderId="7" xfId="0" applyFont="1" applyFill="1" applyBorder="1" applyAlignment="1">
      <alignment vertical="center" wrapText="1"/>
    </xf>
    <xf numFmtId="0" fontId="14" fillId="8" borderId="7" xfId="0" applyFont="1" applyFill="1" applyBorder="1" applyAlignment="1">
      <alignment vertical="center" wrapText="1"/>
    </xf>
    <xf numFmtId="3" fontId="14" fillId="8" borderId="7" xfId="0" applyNumberFormat="1" applyFont="1" applyFill="1" applyBorder="1" applyAlignment="1"/>
    <xf numFmtId="3" fontId="2" fillId="0" borderId="7" xfId="0" applyNumberFormat="1" applyFont="1" applyBorder="1" applyAlignment="1">
      <alignment vertical="center"/>
    </xf>
    <xf numFmtId="3" fontId="2" fillId="0" borderId="7" xfId="0" applyNumberFormat="1" applyFont="1" applyBorder="1" applyAlignment="1"/>
    <xf numFmtId="0" fontId="2" fillId="0" borderId="7" xfId="0" applyFont="1" applyFill="1" applyBorder="1" applyAlignment="1">
      <alignment wrapText="1"/>
    </xf>
    <xf numFmtId="0" fontId="15" fillId="0" borderId="7" xfId="0" applyFont="1" applyFill="1" applyBorder="1" applyAlignment="1"/>
    <xf numFmtId="0" fontId="1" fillId="0" borderId="0" xfId="0" applyFont="1" applyFill="1" applyAlignment="1"/>
    <xf numFmtId="0" fontId="1" fillId="0" borderId="7" xfId="0" applyFont="1" applyBorder="1" applyAlignment="1">
      <alignment wrapText="1"/>
    </xf>
    <xf numFmtId="0" fontId="11" fillId="8" borderId="7" xfId="0" applyFont="1" applyFill="1" applyBorder="1" applyAlignment="1"/>
    <xf numFmtId="0" fontId="5" fillId="8" borderId="7" xfId="0" applyFont="1" applyFill="1" applyBorder="1" applyAlignment="1">
      <alignment wrapText="1"/>
    </xf>
    <xf numFmtId="3" fontId="11" fillId="8" borderId="7" xfId="0" applyNumberFormat="1" applyFont="1" applyFill="1" applyBorder="1" applyAlignment="1"/>
    <xf numFmtId="0" fontId="6" fillId="0" borderId="7" xfId="0" applyFont="1" applyFill="1" applyBorder="1" applyAlignment="1">
      <alignment horizontal="left"/>
    </xf>
    <xf numFmtId="0" fontId="5" fillId="0" borderId="0" xfId="0" applyFont="1" applyFill="1" applyAlignment="1"/>
    <xf numFmtId="0" fontId="6" fillId="0" borderId="7" xfId="0" applyFont="1" applyFill="1" applyBorder="1" applyAlignment="1">
      <alignment horizontal="left" wrapText="1"/>
    </xf>
    <xf numFmtId="0" fontId="6" fillId="0" borderId="7" xfId="0" applyFont="1" applyFill="1" applyBorder="1" applyAlignment="1">
      <alignment horizontal="left" vertical="center" wrapText="1"/>
    </xf>
    <xf numFmtId="0" fontId="16" fillId="0" borderId="7" xfId="0" applyFont="1" applyFill="1" applyBorder="1" applyAlignment="1">
      <alignment vertical="center" wrapText="1"/>
    </xf>
    <xf numFmtId="3" fontId="1" fillId="0" borderId="7" xfId="0" applyNumberFormat="1" applyFont="1" applyBorder="1"/>
    <xf numFmtId="0" fontId="1" fillId="0" borderId="7" xfId="0" applyFont="1" applyBorder="1" applyAlignment="1"/>
    <xf numFmtId="3" fontId="1" fillId="0" borderId="7" xfId="0" applyNumberFormat="1" applyFont="1" applyBorder="1" applyAlignment="1"/>
    <xf numFmtId="0" fontId="11" fillId="8" borderId="7" xfId="0" applyFont="1" applyFill="1" applyBorder="1" applyAlignment="1">
      <alignment horizontal="left"/>
    </xf>
    <xf numFmtId="0" fontId="11" fillId="7" borderId="7" xfId="0" applyFont="1" applyFill="1" applyBorder="1" applyAlignment="1">
      <alignment wrapText="1"/>
    </xf>
    <xf numFmtId="0" fontId="5" fillId="7" borderId="7" xfId="0" applyFont="1" applyFill="1" applyBorder="1" applyAlignment="1"/>
    <xf numFmtId="3" fontId="5" fillId="7" borderId="7" xfId="0" applyNumberFormat="1" applyFont="1" applyFill="1" applyBorder="1" applyAlignment="1"/>
    <xf numFmtId="3" fontId="1" fillId="0" borderId="0" xfId="0" applyNumberFormat="1" applyFont="1" applyAlignment="1"/>
    <xf numFmtId="0" fontId="11" fillId="3" borderId="7" xfId="0" applyFont="1" applyFill="1" applyBorder="1" applyAlignment="1">
      <alignment horizontal="left"/>
    </xf>
    <xf numFmtId="0" fontId="1" fillId="0" borderId="7" xfId="0" applyFont="1" applyBorder="1"/>
    <xf numFmtId="0" fontId="11" fillId="4" borderId="7" xfId="0" applyFont="1" applyFill="1" applyBorder="1" applyAlignment="1">
      <alignment horizontal="left"/>
    </xf>
    <xf numFmtId="0" fontId="6" fillId="2" borderId="7" xfId="0" applyFont="1" applyFill="1" applyBorder="1" applyAlignment="1">
      <alignment horizontal="center" vertical="center"/>
    </xf>
    <xf numFmtId="0" fontId="1" fillId="0" borderId="7" xfId="0" applyFont="1" applyBorder="1" applyAlignment="1">
      <alignment vertical="center"/>
    </xf>
    <xf numFmtId="3" fontId="6" fillId="2" borderId="7" xfId="0" applyNumberFormat="1" applyFont="1" applyFill="1" applyBorder="1" applyAlignment="1">
      <alignment horizontal="center" vertical="center" wrapText="1"/>
    </xf>
    <xf numFmtId="3" fontId="1" fillId="0" borderId="7" xfId="0" applyNumberFormat="1" applyFont="1" applyBorder="1" applyAlignment="1">
      <alignment vertical="center"/>
    </xf>
    <xf numFmtId="0" fontId="11" fillId="2" borderId="7" xfId="0" applyFont="1" applyFill="1" applyBorder="1" applyAlignment="1">
      <alignment horizontal="left" vertical="center"/>
    </xf>
    <xf numFmtId="0" fontId="1" fillId="0" borderId="7" xfId="0" applyFont="1" applyBorder="1" applyAlignment="1">
      <alignment horizontal="left" vertical="center"/>
    </xf>
    <xf numFmtId="0" fontId="1" fillId="0" borderId="6" xfId="0" applyFont="1" applyBorder="1"/>
    <xf numFmtId="0" fontId="1" fillId="0" borderId="0" xfId="0" applyFont="1" applyAlignment="1"/>
  </cellXfs>
  <cellStyles count="52">
    <cellStyle name="Lien hypertexte" xfId="2" builtinId="8" hidden="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7" builtinId="8" hidden="1"/>
    <cellStyle name="Lien hypertexte" xfId="49" builtinId="8" hidden="1"/>
    <cellStyle name="Lien hypertexte visité" xfId="3" builtinId="9"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8" builtinId="9" hidden="1"/>
    <cellStyle name="Lien hypertexte visité" xfId="50" builtinId="9" hidden="1"/>
    <cellStyle name="Milliers" xfId="1" builtinId="3"/>
    <cellStyle name="Normal" xfId="0" builtinId="0"/>
    <cellStyle name="Normal 2" xfId="51"/>
    <cellStyle name="Normal 4"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7"/>
  <sheetViews>
    <sheetView tabSelected="1" workbookViewId="0">
      <pane xSplit="1" ySplit="10" topLeftCell="B77" activePane="bottomRight" state="frozen"/>
      <selection pane="topRight" activeCell="C1" sqref="C1"/>
      <selection pane="bottomLeft" activeCell="A11" sqref="A11"/>
      <selection pane="bottomRight" sqref="A1:A1048576"/>
    </sheetView>
  </sheetViews>
  <sheetFormatPr baseColWidth="10" defaultColWidth="12.6640625" defaultRowHeight="15" customHeight="1" x14ac:dyDescent="0.3"/>
  <cols>
    <col min="1" max="1" width="45.33203125" style="21" customWidth="1"/>
    <col min="2" max="2" width="46.1640625" style="21" customWidth="1"/>
    <col min="3" max="3" width="15.1640625" style="74" bestFit="1" customWidth="1"/>
    <col min="4" max="4" width="10.5" style="74" customWidth="1"/>
    <col min="5" max="5" width="13" style="74" customWidth="1"/>
    <col min="6" max="16384" width="12.6640625" style="21"/>
  </cols>
  <sheetData>
    <row r="1" spans="1:5" ht="15.5" x14ac:dyDescent="0.35">
      <c r="A1" s="22" t="s">
        <v>0</v>
      </c>
      <c r="B1" s="23"/>
      <c r="C1" s="85"/>
      <c r="D1" s="85"/>
      <c r="E1" s="85"/>
    </row>
    <row r="2" spans="1:5" ht="15.5" x14ac:dyDescent="0.35">
      <c r="A2" s="25" t="s">
        <v>1</v>
      </c>
      <c r="B2" s="24"/>
      <c r="C2" s="26"/>
      <c r="D2" s="26"/>
      <c r="E2" s="26"/>
    </row>
    <row r="3" spans="1:5" ht="15.5" x14ac:dyDescent="0.35">
      <c r="A3" s="25" t="s">
        <v>2</v>
      </c>
      <c r="B3" s="24"/>
      <c r="C3" s="85"/>
      <c r="D3" s="85"/>
      <c r="E3" s="85"/>
    </row>
    <row r="4" spans="1:5" ht="15.5" x14ac:dyDescent="0.35">
      <c r="A4" s="25" t="s">
        <v>3</v>
      </c>
      <c r="B4" s="24"/>
      <c r="C4" s="85"/>
      <c r="D4" s="85"/>
      <c r="E4" s="85"/>
    </row>
    <row r="5" spans="1:5" ht="15.5" x14ac:dyDescent="0.35">
      <c r="A5" s="27" t="s">
        <v>131</v>
      </c>
      <c r="B5" s="28"/>
      <c r="C5" s="84"/>
      <c r="D5" s="84"/>
      <c r="E5" s="84"/>
    </row>
    <row r="6" spans="1:5" ht="15.5" x14ac:dyDescent="0.35">
      <c r="A6" s="30"/>
      <c r="B6" s="29"/>
      <c r="C6" s="2"/>
      <c r="D6" s="2"/>
      <c r="E6" s="2"/>
    </row>
    <row r="7" spans="1:5" s="31" customFormat="1" ht="15.5" customHeight="1" x14ac:dyDescent="0.3">
      <c r="A7" s="82" t="s">
        <v>4</v>
      </c>
      <c r="B7" s="78" t="s">
        <v>5</v>
      </c>
      <c r="C7" s="80" t="s">
        <v>6</v>
      </c>
      <c r="D7" s="80" t="s">
        <v>7</v>
      </c>
      <c r="E7" s="80" t="s">
        <v>8</v>
      </c>
    </row>
    <row r="8" spans="1:5" s="31" customFormat="1" ht="14" x14ac:dyDescent="0.3">
      <c r="A8" s="83"/>
      <c r="B8" s="79"/>
      <c r="C8" s="81"/>
      <c r="D8" s="81"/>
      <c r="E8" s="81"/>
    </row>
    <row r="9" spans="1:5" ht="15.5" x14ac:dyDescent="0.35">
      <c r="A9" s="75" t="s">
        <v>101</v>
      </c>
      <c r="B9" s="76"/>
      <c r="C9" s="76"/>
      <c r="D9" s="76"/>
      <c r="E9" s="76"/>
    </row>
    <row r="10" spans="1:5" s="33" customFormat="1" ht="15.75" customHeight="1" x14ac:dyDescent="0.35">
      <c r="A10" s="32" t="s">
        <v>102</v>
      </c>
      <c r="B10" s="14"/>
      <c r="C10" s="15">
        <f>SUM(C11:C16)</f>
        <v>290000</v>
      </c>
      <c r="D10" s="15"/>
      <c r="E10" s="15">
        <f>SUM(E11:E16)</f>
        <v>5000</v>
      </c>
    </row>
    <row r="11" spans="1:5" ht="31" x14ac:dyDescent="0.35">
      <c r="A11" s="34" t="s">
        <v>21</v>
      </c>
      <c r="B11" s="34" t="s">
        <v>22</v>
      </c>
      <c r="C11" s="35">
        <v>2000</v>
      </c>
      <c r="D11" s="35"/>
      <c r="E11" s="35"/>
    </row>
    <row r="12" spans="1:5" ht="46.5" customHeight="1" x14ac:dyDescent="0.35">
      <c r="A12" s="34" t="s">
        <v>23</v>
      </c>
      <c r="B12" s="34" t="s">
        <v>24</v>
      </c>
      <c r="C12" s="35">
        <v>8000</v>
      </c>
      <c r="D12" s="35"/>
      <c r="E12" s="35"/>
    </row>
    <row r="13" spans="1:5" ht="15.75" customHeight="1" x14ac:dyDescent="0.35">
      <c r="A13" s="37" t="s">
        <v>25</v>
      </c>
      <c r="B13" s="34" t="s">
        <v>26</v>
      </c>
      <c r="C13" s="35">
        <v>180000</v>
      </c>
      <c r="D13" s="35"/>
      <c r="E13" s="35"/>
    </row>
    <row r="14" spans="1:5" ht="51.75" customHeight="1" x14ac:dyDescent="0.35">
      <c r="A14" s="38" t="s">
        <v>27</v>
      </c>
      <c r="B14" s="34" t="s">
        <v>28</v>
      </c>
      <c r="C14" s="35">
        <v>20000</v>
      </c>
      <c r="D14" s="35"/>
      <c r="E14" s="35"/>
    </row>
    <row r="15" spans="1:5" ht="50" customHeight="1" x14ac:dyDescent="0.35">
      <c r="A15" s="38" t="s">
        <v>29</v>
      </c>
      <c r="B15" s="34" t="s">
        <v>132</v>
      </c>
      <c r="C15" s="35">
        <v>30000</v>
      </c>
      <c r="D15" s="35"/>
      <c r="E15" s="35"/>
    </row>
    <row r="16" spans="1:5" ht="31.5" customHeight="1" x14ac:dyDescent="0.35">
      <c r="A16" s="18" t="s">
        <v>30</v>
      </c>
      <c r="B16" s="34" t="s">
        <v>31</v>
      </c>
      <c r="C16" s="35">
        <v>50000</v>
      </c>
      <c r="D16" s="35"/>
      <c r="E16" s="35">
        <v>5000</v>
      </c>
    </row>
    <row r="17" spans="1:5" s="33" customFormat="1" ht="15.75" customHeight="1" x14ac:dyDescent="0.35">
      <c r="A17" s="40" t="s">
        <v>103</v>
      </c>
      <c r="B17" s="14"/>
      <c r="C17" s="15">
        <f>SUM(C18:C19)</f>
        <v>28000</v>
      </c>
      <c r="D17" s="15">
        <f>SUM(D18:D19)</f>
        <v>0</v>
      </c>
      <c r="E17" s="15">
        <f t="shared" ref="E17" si="0">SUM(E18:E19)</f>
        <v>7000</v>
      </c>
    </row>
    <row r="18" spans="1:5" ht="96" customHeight="1" x14ac:dyDescent="0.3">
      <c r="A18" s="13" t="s">
        <v>32</v>
      </c>
      <c r="B18" s="13" t="s">
        <v>24</v>
      </c>
      <c r="C18" s="41">
        <v>20000</v>
      </c>
      <c r="D18" s="41"/>
      <c r="E18" s="41">
        <v>5000</v>
      </c>
    </row>
    <row r="19" spans="1:5" ht="50.25" customHeight="1" x14ac:dyDescent="0.35">
      <c r="A19" s="34" t="s">
        <v>33</v>
      </c>
      <c r="B19" s="34" t="s">
        <v>34</v>
      </c>
      <c r="C19" s="35">
        <v>8000</v>
      </c>
      <c r="D19" s="35"/>
      <c r="E19" s="35">
        <v>2000</v>
      </c>
    </row>
    <row r="20" spans="1:5" s="33" customFormat="1" ht="15.75" customHeight="1" x14ac:dyDescent="0.35">
      <c r="A20" s="40" t="s">
        <v>104</v>
      </c>
      <c r="B20" s="14"/>
      <c r="C20" s="15">
        <f>SUM(C21:C25)</f>
        <v>41000</v>
      </c>
      <c r="D20" s="15">
        <f t="shared" ref="D20:E20" si="1">SUM(D21:D25)</f>
        <v>0</v>
      </c>
      <c r="E20" s="15">
        <f t="shared" si="1"/>
        <v>10000</v>
      </c>
    </row>
    <row r="21" spans="1:5" ht="36.75" customHeight="1" x14ac:dyDescent="0.35">
      <c r="A21" s="34" t="s">
        <v>32</v>
      </c>
      <c r="B21" s="34" t="s">
        <v>24</v>
      </c>
      <c r="C21" s="35">
        <v>8000</v>
      </c>
      <c r="D21" s="35"/>
      <c r="E21" s="35">
        <v>2000</v>
      </c>
    </row>
    <row r="22" spans="1:5" ht="42" customHeight="1" x14ac:dyDescent="0.35">
      <c r="A22" s="13" t="s">
        <v>35</v>
      </c>
      <c r="B22" s="34" t="s">
        <v>36</v>
      </c>
      <c r="C22" s="35">
        <v>3000</v>
      </c>
      <c r="D22" s="35"/>
      <c r="E22" s="35">
        <v>1000</v>
      </c>
    </row>
    <row r="23" spans="1:5" ht="30.5" customHeight="1" x14ac:dyDescent="0.35">
      <c r="A23" s="39" t="s">
        <v>37</v>
      </c>
      <c r="B23" s="36" t="s">
        <v>38</v>
      </c>
      <c r="C23" s="41">
        <v>30000</v>
      </c>
      <c r="D23" s="35"/>
      <c r="E23" s="35">
        <v>7000</v>
      </c>
    </row>
    <row r="24" spans="1:5" ht="35.75" customHeight="1" x14ac:dyDescent="0.35">
      <c r="A24" s="34" t="s">
        <v>39</v>
      </c>
      <c r="B24" s="36" t="s">
        <v>40</v>
      </c>
      <c r="C24" s="35">
        <v>0</v>
      </c>
      <c r="D24" s="35"/>
      <c r="E24" s="35">
        <v>0</v>
      </c>
    </row>
    <row r="25" spans="1:5" ht="15.75" customHeight="1" x14ac:dyDescent="0.35">
      <c r="A25" s="12" t="s">
        <v>41</v>
      </c>
      <c r="B25" s="34" t="s">
        <v>42</v>
      </c>
      <c r="C25" s="35">
        <v>0</v>
      </c>
      <c r="D25" s="35"/>
      <c r="E25" s="35">
        <v>0</v>
      </c>
    </row>
    <row r="26" spans="1:5" s="33" customFormat="1" ht="15.75" customHeight="1" x14ac:dyDescent="0.35">
      <c r="A26" s="40" t="s">
        <v>105</v>
      </c>
      <c r="B26" s="14"/>
      <c r="C26" s="15">
        <f>SUM(C27:C34)</f>
        <v>136000</v>
      </c>
      <c r="D26" s="15">
        <f t="shared" ref="D26:E26" si="2">SUM(D27:D34)</f>
        <v>0</v>
      </c>
      <c r="E26" s="15">
        <f t="shared" si="2"/>
        <v>3000</v>
      </c>
    </row>
    <row r="27" spans="1:5" s="31" customFormat="1" ht="95" customHeight="1" x14ac:dyDescent="0.3">
      <c r="A27" s="42" t="s">
        <v>43</v>
      </c>
      <c r="B27" s="5" t="s">
        <v>44</v>
      </c>
      <c r="C27" s="44">
        <v>0</v>
      </c>
      <c r="D27" s="6"/>
      <c r="E27" s="6"/>
    </row>
    <row r="28" spans="1:5" ht="106" customHeight="1" x14ac:dyDescent="0.35">
      <c r="A28" s="5" t="s">
        <v>45</v>
      </c>
      <c r="B28" s="45" t="s">
        <v>46</v>
      </c>
      <c r="C28" s="46">
        <v>0</v>
      </c>
      <c r="D28" s="46"/>
      <c r="E28" s="46">
        <v>0</v>
      </c>
    </row>
    <row r="29" spans="1:5" s="31" customFormat="1" ht="69.75" customHeight="1" x14ac:dyDescent="0.3">
      <c r="A29" s="5" t="s">
        <v>47</v>
      </c>
      <c r="B29" s="5" t="s">
        <v>48</v>
      </c>
      <c r="C29" s="6">
        <v>18000</v>
      </c>
      <c r="D29" s="6"/>
      <c r="E29" s="6"/>
    </row>
    <row r="30" spans="1:5" s="31" customFormat="1" ht="66" customHeight="1" x14ac:dyDescent="0.3">
      <c r="A30" s="5" t="s">
        <v>49</v>
      </c>
      <c r="B30" s="5" t="s">
        <v>50</v>
      </c>
      <c r="C30" s="6">
        <v>10000</v>
      </c>
      <c r="D30" s="6"/>
      <c r="E30" s="6">
        <v>3000</v>
      </c>
    </row>
    <row r="31" spans="1:5" s="31" customFormat="1" ht="54.5" customHeight="1" x14ac:dyDescent="0.3">
      <c r="A31" s="13" t="s">
        <v>108</v>
      </c>
      <c r="B31" s="13" t="s">
        <v>53</v>
      </c>
      <c r="C31" s="41">
        <v>0</v>
      </c>
      <c r="D31" s="41"/>
      <c r="E31" s="41"/>
    </row>
    <row r="32" spans="1:5" ht="53.25" customHeight="1" x14ac:dyDescent="0.35">
      <c r="A32" s="45" t="s">
        <v>109</v>
      </c>
      <c r="B32" s="47" t="s">
        <v>51</v>
      </c>
      <c r="C32" s="46">
        <v>20000</v>
      </c>
      <c r="D32" s="46"/>
      <c r="E32" s="46"/>
    </row>
    <row r="33" spans="1:5" s="31" customFormat="1" ht="46.5" customHeight="1" x14ac:dyDescent="0.3">
      <c r="A33" s="5" t="s">
        <v>110</v>
      </c>
      <c r="B33" s="5" t="s">
        <v>52</v>
      </c>
      <c r="C33" s="6">
        <v>28000</v>
      </c>
      <c r="D33" s="6"/>
      <c r="E33" s="6"/>
    </row>
    <row r="34" spans="1:5" s="31" customFormat="1" ht="46.5" customHeight="1" x14ac:dyDescent="0.3">
      <c r="A34" s="5" t="s">
        <v>147</v>
      </c>
      <c r="B34" s="5" t="s">
        <v>133</v>
      </c>
      <c r="C34" s="6">
        <v>60000</v>
      </c>
      <c r="D34" s="6"/>
      <c r="E34" s="6"/>
    </row>
    <row r="35" spans="1:5" s="33" customFormat="1" ht="15.5" x14ac:dyDescent="0.35">
      <c r="A35" s="40" t="s">
        <v>106</v>
      </c>
      <c r="B35" s="14"/>
      <c r="C35" s="15">
        <f>SUM(C36:C39)</f>
        <v>38000</v>
      </c>
      <c r="D35" s="15">
        <f t="shared" ref="D35:E35" si="3">SUM(D36:D39)</f>
        <v>0</v>
      </c>
      <c r="E35" s="15">
        <f t="shared" si="3"/>
        <v>7000</v>
      </c>
    </row>
    <row r="36" spans="1:5" ht="62" x14ac:dyDescent="0.35">
      <c r="A36" s="13" t="s">
        <v>13</v>
      </c>
      <c r="B36" s="34" t="s">
        <v>14</v>
      </c>
      <c r="C36" s="49">
        <v>18000</v>
      </c>
      <c r="D36" s="49"/>
      <c r="E36" s="49">
        <v>3000</v>
      </c>
    </row>
    <row r="37" spans="1:5" ht="62" x14ac:dyDescent="0.35">
      <c r="A37" s="13" t="s">
        <v>15</v>
      </c>
      <c r="B37" s="34" t="s">
        <v>16</v>
      </c>
      <c r="C37" s="49">
        <v>5000</v>
      </c>
      <c r="D37" s="49"/>
      <c r="E37" s="49">
        <v>1000</v>
      </c>
    </row>
    <row r="38" spans="1:5" ht="31" x14ac:dyDescent="0.35">
      <c r="A38" s="13" t="s">
        <v>17</v>
      </c>
      <c r="B38" s="13" t="s">
        <v>18</v>
      </c>
      <c r="C38" s="35">
        <v>5000</v>
      </c>
      <c r="D38" s="35"/>
      <c r="E38" s="35">
        <v>1000</v>
      </c>
    </row>
    <row r="39" spans="1:5" ht="31" x14ac:dyDescent="0.35">
      <c r="A39" s="13" t="s">
        <v>19</v>
      </c>
      <c r="B39" s="13" t="s">
        <v>20</v>
      </c>
      <c r="C39" s="35">
        <v>10000</v>
      </c>
      <c r="D39" s="35"/>
      <c r="E39" s="35">
        <v>2000</v>
      </c>
    </row>
    <row r="40" spans="1:5" s="33" customFormat="1" ht="15.5" x14ac:dyDescent="0.35">
      <c r="A40" s="40" t="s">
        <v>107</v>
      </c>
      <c r="B40" s="14"/>
      <c r="C40" s="15">
        <f>SUM(C41:C42)</f>
        <v>23000</v>
      </c>
      <c r="D40" s="15">
        <f t="shared" ref="D40:E40" si="4">SUM(D41:D42)</f>
        <v>0</v>
      </c>
      <c r="E40" s="15">
        <f t="shared" si="4"/>
        <v>0</v>
      </c>
    </row>
    <row r="41" spans="1:5" ht="46.5" x14ac:dyDescent="0.35">
      <c r="A41" s="34" t="s">
        <v>9</v>
      </c>
      <c r="B41" s="34" t="s">
        <v>10</v>
      </c>
      <c r="C41" s="35">
        <v>18000</v>
      </c>
      <c r="D41" s="35"/>
      <c r="E41" s="35">
        <v>0</v>
      </c>
    </row>
    <row r="42" spans="1:5" ht="31" x14ac:dyDescent="0.35">
      <c r="A42" s="13" t="s">
        <v>11</v>
      </c>
      <c r="B42" s="13" t="s">
        <v>12</v>
      </c>
      <c r="C42" s="35">
        <v>5000</v>
      </c>
      <c r="D42" s="35"/>
      <c r="E42" s="35">
        <v>0</v>
      </c>
    </row>
    <row r="43" spans="1:5" s="33" customFormat="1" ht="15.75" customHeight="1" x14ac:dyDescent="0.35">
      <c r="A43" s="40" t="s">
        <v>134</v>
      </c>
      <c r="B43" s="14"/>
      <c r="C43" s="15">
        <f>SUM(C44:C45)</f>
        <v>400000</v>
      </c>
      <c r="D43" s="15">
        <f t="shared" ref="D43" si="5">SUM(D44:D56)</f>
        <v>0</v>
      </c>
      <c r="E43" s="15">
        <f t="shared" ref="E43" si="6">SUM(E44:E56)</f>
        <v>2544000</v>
      </c>
    </row>
    <row r="44" spans="1:5" s="31" customFormat="1" ht="89" customHeight="1" x14ac:dyDescent="0.3">
      <c r="A44" s="42" t="s">
        <v>135</v>
      </c>
      <c r="B44" s="5" t="s">
        <v>136</v>
      </c>
      <c r="C44" s="44">
        <v>300000</v>
      </c>
      <c r="D44" s="6"/>
      <c r="E44" s="6"/>
    </row>
    <row r="45" spans="1:5" s="31" customFormat="1" ht="108" customHeight="1" x14ac:dyDescent="0.3">
      <c r="A45" s="42" t="s">
        <v>137</v>
      </c>
      <c r="B45" s="5" t="s">
        <v>138</v>
      </c>
      <c r="C45" s="44">
        <v>100000</v>
      </c>
      <c r="D45" s="6"/>
      <c r="E45" s="6"/>
    </row>
    <row r="46" spans="1:5" s="33" customFormat="1" ht="15.75" customHeight="1" x14ac:dyDescent="0.35">
      <c r="A46" s="40" t="s">
        <v>139</v>
      </c>
      <c r="B46" s="14"/>
      <c r="C46" s="15">
        <f>SUM(C47)</f>
        <v>40000</v>
      </c>
      <c r="D46" s="15">
        <f t="shared" ref="D46" si="7">SUM(D47:D59)</f>
        <v>0</v>
      </c>
      <c r="E46" s="15">
        <f t="shared" ref="E46" si="8">SUM(E47:E59)</f>
        <v>1436000</v>
      </c>
    </row>
    <row r="47" spans="1:5" s="31" customFormat="1" ht="89" customHeight="1" x14ac:dyDescent="0.3">
      <c r="A47" s="50" t="s">
        <v>140</v>
      </c>
      <c r="B47" s="5"/>
      <c r="C47" s="44">
        <v>40000</v>
      </c>
      <c r="D47" s="6"/>
      <c r="E47" s="6"/>
    </row>
    <row r="48" spans="1:5" s="33" customFormat="1" ht="15.75" customHeight="1" x14ac:dyDescent="0.35">
      <c r="A48" s="40" t="s">
        <v>141</v>
      </c>
      <c r="B48" s="14"/>
      <c r="C48" s="15">
        <f>SUM(C49)</f>
        <v>120000</v>
      </c>
      <c r="D48" s="15">
        <f t="shared" ref="D48" si="9">SUM(D49:D61)</f>
        <v>0</v>
      </c>
      <c r="E48" s="15">
        <f t="shared" ref="E48" si="10">SUM(E49:E61)</f>
        <v>718000</v>
      </c>
    </row>
    <row r="49" spans="1:5" s="31" customFormat="1" ht="89" customHeight="1" x14ac:dyDescent="0.3">
      <c r="A49" s="42" t="s">
        <v>142</v>
      </c>
      <c r="B49" s="5"/>
      <c r="C49" s="44">
        <v>120000</v>
      </c>
      <c r="D49" s="6"/>
      <c r="E49" s="6">
        <v>30000</v>
      </c>
    </row>
    <row r="50" spans="1:5" s="33" customFormat="1" x14ac:dyDescent="0.3">
      <c r="A50" s="51" t="s">
        <v>121</v>
      </c>
      <c r="B50" s="51"/>
      <c r="C50" s="52">
        <f>C10+C17+C20+C26+C35+C40+C43+C46+C48</f>
        <v>1116000</v>
      </c>
      <c r="D50" s="52">
        <f t="shared" ref="D50:E50" si="11">D10+D17+D20+D26+D35+D40</f>
        <v>0</v>
      </c>
      <c r="E50" s="52">
        <f t="shared" si="11"/>
        <v>32000</v>
      </c>
    </row>
    <row r="51" spans="1:5" ht="15.75" customHeight="1" x14ac:dyDescent="0.35">
      <c r="A51" s="75" t="s">
        <v>111</v>
      </c>
      <c r="B51" s="76"/>
      <c r="C51" s="76"/>
      <c r="D51" s="76"/>
      <c r="E51" s="76"/>
    </row>
    <row r="52" spans="1:5" s="33" customFormat="1" ht="15.75" customHeight="1" x14ac:dyDescent="0.35">
      <c r="A52" s="32" t="s">
        <v>112</v>
      </c>
      <c r="B52" s="14"/>
      <c r="C52" s="15">
        <f>SUM(C53:C54)</f>
        <v>0</v>
      </c>
      <c r="D52" s="15">
        <f t="shared" ref="D52:E52" si="12">SUM(D53:D54)</f>
        <v>0</v>
      </c>
      <c r="E52" s="15">
        <f t="shared" si="12"/>
        <v>0</v>
      </c>
    </row>
    <row r="53" spans="1:5" s="31" customFormat="1" ht="68.25" customHeight="1" x14ac:dyDescent="0.3">
      <c r="A53" s="5" t="s">
        <v>54</v>
      </c>
      <c r="B53" s="43"/>
      <c r="C53" s="6">
        <v>0</v>
      </c>
      <c r="D53" s="53"/>
      <c r="E53" s="53"/>
    </row>
    <row r="54" spans="1:5" s="31" customFormat="1" ht="32.25" customHeight="1" x14ac:dyDescent="0.3">
      <c r="A54" s="43" t="s">
        <v>55</v>
      </c>
      <c r="B54" s="43"/>
      <c r="C54" s="6">
        <v>0</v>
      </c>
      <c r="D54" s="53"/>
      <c r="E54" s="53">
        <v>0</v>
      </c>
    </row>
    <row r="55" spans="1:5" s="33" customFormat="1" ht="15.75" customHeight="1" x14ac:dyDescent="0.35">
      <c r="A55" s="32" t="s">
        <v>113</v>
      </c>
      <c r="B55" s="14"/>
      <c r="C55" s="15">
        <f>SUM(C56:C58)</f>
        <v>867000</v>
      </c>
      <c r="D55" s="15">
        <f t="shared" ref="D55:E55" si="13">SUM(D56:D58)</f>
        <v>0</v>
      </c>
      <c r="E55" s="15">
        <f t="shared" si="13"/>
        <v>328000</v>
      </c>
    </row>
    <row r="56" spans="1:5" ht="54" customHeight="1" x14ac:dyDescent="0.35">
      <c r="A56" s="45" t="s">
        <v>59</v>
      </c>
      <c r="B56" s="48"/>
      <c r="C56" s="46">
        <v>30000</v>
      </c>
      <c r="D56" s="54"/>
      <c r="E56" s="54">
        <v>0</v>
      </c>
    </row>
    <row r="57" spans="1:5" ht="33" customHeight="1" x14ac:dyDescent="0.35">
      <c r="A57" s="55" t="s">
        <v>60</v>
      </c>
      <c r="B57" s="48"/>
      <c r="C57" s="46">
        <f>500000+325000</f>
        <v>825000</v>
      </c>
      <c r="D57" s="54"/>
      <c r="E57" s="54">
        <v>325000</v>
      </c>
    </row>
    <row r="58" spans="1:5" ht="51" customHeight="1" x14ac:dyDescent="0.35">
      <c r="A58" s="45" t="s">
        <v>58</v>
      </c>
      <c r="B58" s="48"/>
      <c r="C58" s="46">
        <v>12000</v>
      </c>
      <c r="D58" s="54"/>
      <c r="E58" s="54">
        <v>3000</v>
      </c>
    </row>
    <row r="59" spans="1:5" ht="15.75" customHeight="1" x14ac:dyDescent="0.35">
      <c r="A59" s="32" t="s">
        <v>114</v>
      </c>
      <c r="B59" s="3"/>
      <c r="C59" s="4">
        <f>SUM(C60:C62)</f>
        <v>60000</v>
      </c>
      <c r="D59" s="4">
        <f t="shared" ref="D59:E59" si="14">SUM(D60:D62)</f>
        <v>0</v>
      </c>
      <c r="E59" s="4">
        <f t="shared" si="14"/>
        <v>0</v>
      </c>
    </row>
    <row r="60" spans="1:5" ht="51.75" customHeight="1" x14ac:dyDescent="0.35">
      <c r="A60" s="45" t="s">
        <v>56</v>
      </c>
      <c r="B60" s="48"/>
      <c r="C60" s="46">
        <v>20000</v>
      </c>
      <c r="D60" s="54"/>
      <c r="E60" s="54">
        <v>0</v>
      </c>
    </row>
    <row r="61" spans="1:5" ht="39.75" customHeight="1" x14ac:dyDescent="0.35">
      <c r="A61" s="45" t="s">
        <v>57</v>
      </c>
      <c r="B61" s="48"/>
      <c r="C61" s="46">
        <v>20000</v>
      </c>
      <c r="D61" s="54"/>
      <c r="E61" s="54"/>
    </row>
    <row r="62" spans="1:5" ht="39.75" customHeight="1" x14ac:dyDescent="0.35">
      <c r="A62" s="5" t="s">
        <v>61</v>
      </c>
      <c r="B62" s="48"/>
      <c r="C62" s="46">
        <v>20000</v>
      </c>
      <c r="D62" s="54"/>
      <c r="E62" s="54"/>
    </row>
    <row r="63" spans="1:5" s="33" customFormat="1" ht="15.75" customHeight="1" x14ac:dyDescent="0.35">
      <c r="A63" s="32" t="s">
        <v>115</v>
      </c>
      <c r="B63" s="14"/>
      <c r="C63" s="15">
        <f>SUM(C64:C65)</f>
        <v>140000</v>
      </c>
      <c r="D63" s="15">
        <f t="shared" ref="D63:E63" si="15">SUM(D64:D65)</f>
        <v>0</v>
      </c>
      <c r="E63" s="15">
        <f t="shared" si="15"/>
        <v>120000</v>
      </c>
    </row>
    <row r="64" spans="1:5" ht="43.5" customHeight="1" x14ac:dyDescent="0.35">
      <c r="A64" s="45" t="s">
        <v>62</v>
      </c>
      <c r="B64" s="45" t="s">
        <v>63</v>
      </c>
      <c r="C64" s="46">
        <v>20000</v>
      </c>
      <c r="D64" s="54"/>
      <c r="E64" s="54"/>
    </row>
    <row r="65" spans="1:5" ht="46.5" customHeight="1" x14ac:dyDescent="0.35">
      <c r="A65" s="45" t="s">
        <v>64</v>
      </c>
      <c r="B65" s="45" t="s">
        <v>65</v>
      </c>
      <c r="C65" s="46">
        <v>120000</v>
      </c>
      <c r="D65" s="54"/>
      <c r="E65" s="54">
        <v>120000</v>
      </c>
    </row>
    <row r="66" spans="1:5" s="33" customFormat="1" ht="15.75" customHeight="1" x14ac:dyDescent="0.35">
      <c r="A66" s="32" t="s">
        <v>116</v>
      </c>
      <c r="B66" s="14"/>
      <c r="C66" s="15">
        <f>SUM(C67:C68)</f>
        <v>60000</v>
      </c>
      <c r="D66" s="15">
        <f t="shared" ref="D66:E66" si="16">SUM(D67:D68)</f>
        <v>0</v>
      </c>
      <c r="E66" s="15">
        <f t="shared" si="16"/>
        <v>22500</v>
      </c>
    </row>
    <row r="67" spans="1:5" s="57" customFormat="1" ht="15.75" customHeight="1" x14ac:dyDescent="0.35">
      <c r="A67" s="56" t="s">
        <v>80</v>
      </c>
      <c r="B67" s="7"/>
      <c r="C67" s="8">
        <v>30000</v>
      </c>
      <c r="D67" s="8"/>
      <c r="E67" s="8"/>
    </row>
    <row r="68" spans="1:5" ht="69.75" customHeight="1" x14ac:dyDescent="0.35">
      <c r="A68" s="5" t="s">
        <v>66</v>
      </c>
      <c r="B68" s="45" t="s">
        <v>67</v>
      </c>
      <c r="C68" s="6">
        <v>30000</v>
      </c>
      <c r="D68" s="53"/>
      <c r="E68" s="53">
        <v>22500</v>
      </c>
    </row>
    <row r="69" spans="1:5" s="33" customFormat="1" ht="15.75" customHeight="1" x14ac:dyDescent="0.35">
      <c r="A69" s="32" t="s">
        <v>117</v>
      </c>
      <c r="B69" s="14"/>
      <c r="C69" s="15">
        <f>SUM(C70:C75)</f>
        <v>640000</v>
      </c>
      <c r="D69" s="15">
        <f t="shared" ref="D69:E69" si="17">SUM(D70:D75)</f>
        <v>0</v>
      </c>
      <c r="E69" s="15">
        <f t="shared" si="17"/>
        <v>0</v>
      </c>
    </row>
    <row r="70" spans="1:5" ht="66.75" customHeight="1" x14ac:dyDescent="0.35">
      <c r="A70" s="45" t="s">
        <v>68</v>
      </c>
      <c r="B70" s="45" t="s">
        <v>69</v>
      </c>
      <c r="C70" s="54">
        <v>0</v>
      </c>
      <c r="D70" s="54"/>
      <c r="E70" s="54">
        <v>0</v>
      </c>
    </row>
    <row r="71" spans="1:5" ht="45.75" customHeight="1" x14ac:dyDescent="0.35">
      <c r="A71" s="45" t="s">
        <v>70</v>
      </c>
      <c r="B71" s="45" t="s">
        <v>71</v>
      </c>
      <c r="C71" s="54">
        <v>0</v>
      </c>
      <c r="D71" s="54"/>
      <c r="E71" s="54">
        <v>0</v>
      </c>
    </row>
    <row r="72" spans="1:5" ht="63" customHeight="1" x14ac:dyDescent="0.35">
      <c r="A72" s="45" t="s">
        <v>72</v>
      </c>
      <c r="B72" s="45" t="s">
        <v>73</v>
      </c>
      <c r="C72" s="54">
        <v>10000</v>
      </c>
      <c r="D72" s="54"/>
      <c r="E72" s="54">
        <v>0</v>
      </c>
    </row>
    <row r="73" spans="1:5" ht="70.5" customHeight="1" x14ac:dyDescent="0.35">
      <c r="A73" s="45" t="s">
        <v>74</v>
      </c>
      <c r="B73" s="45" t="s">
        <v>75</v>
      </c>
      <c r="C73" s="54">
        <v>30000</v>
      </c>
      <c r="D73" s="54"/>
      <c r="E73" s="54">
        <v>0</v>
      </c>
    </row>
    <row r="74" spans="1:5" ht="30.75" customHeight="1" x14ac:dyDescent="0.35">
      <c r="A74" s="48" t="s">
        <v>76</v>
      </c>
      <c r="B74" s="45" t="s">
        <v>77</v>
      </c>
      <c r="C74" s="54">
        <v>0</v>
      </c>
      <c r="D74" s="54"/>
      <c r="E74" s="54">
        <v>0</v>
      </c>
    </row>
    <row r="75" spans="1:5" ht="30" customHeight="1" x14ac:dyDescent="0.35">
      <c r="A75" s="48" t="s">
        <v>78</v>
      </c>
      <c r="B75" s="58" t="s">
        <v>79</v>
      </c>
      <c r="C75" s="54">
        <v>600000</v>
      </c>
      <c r="D75" s="54"/>
      <c r="E75" s="54"/>
    </row>
    <row r="76" spans="1:5" s="33" customFormat="1" ht="30" customHeight="1" x14ac:dyDescent="0.35">
      <c r="A76" s="59" t="s">
        <v>122</v>
      </c>
      <c r="B76" s="60"/>
      <c r="C76" s="61">
        <f>C52+C55+C59+C63+C66+C69</f>
        <v>1767000</v>
      </c>
      <c r="D76" s="61">
        <f t="shared" ref="D76:E76" si="18">D52+D55+D59+D63+D66+D69</f>
        <v>0</v>
      </c>
      <c r="E76" s="61">
        <f t="shared" si="18"/>
        <v>470500</v>
      </c>
    </row>
    <row r="77" spans="1:5" ht="15.75" customHeight="1" x14ac:dyDescent="0.35">
      <c r="A77" s="75" t="s">
        <v>81</v>
      </c>
      <c r="B77" s="76"/>
      <c r="C77" s="76"/>
      <c r="D77" s="76"/>
      <c r="E77" s="76"/>
    </row>
    <row r="78" spans="1:5" ht="15.5" x14ac:dyDescent="0.35">
      <c r="A78" s="40" t="s">
        <v>118</v>
      </c>
      <c r="B78" s="3"/>
      <c r="C78" s="4">
        <f>SUM(C79:C80)</f>
        <v>100000</v>
      </c>
      <c r="D78" s="4">
        <f t="shared" ref="D78:E78" si="19">SUM(D79:D80)</f>
        <v>0</v>
      </c>
      <c r="E78" s="4">
        <f t="shared" si="19"/>
        <v>0</v>
      </c>
    </row>
    <row r="79" spans="1:5" s="57" customFormat="1" ht="15.75" customHeight="1" x14ac:dyDescent="0.35">
      <c r="A79" s="62" t="s">
        <v>119</v>
      </c>
      <c r="B79" s="9"/>
      <c r="C79" s="10">
        <v>50000</v>
      </c>
      <c r="D79" s="10"/>
      <c r="E79" s="10"/>
    </row>
    <row r="80" spans="1:5" s="57" customFormat="1" ht="15.75" customHeight="1" x14ac:dyDescent="0.35">
      <c r="A80" s="62" t="s">
        <v>120</v>
      </c>
      <c r="B80" s="9"/>
      <c r="C80" s="10">
        <v>50000</v>
      </c>
      <c r="D80" s="10"/>
      <c r="E80" s="10"/>
    </row>
    <row r="81" spans="1:5" s="63" customFormat="1" ht="15.75" customHeight="1" x14ac:dyDescent="0.35">
      <c r="A81" s="59" t="s">
        <v>124</v>
      </c>
      <c r="B81" s="16"/>
      <c r="C81" s="17">
        <f>C78</f>
        <v>100000</v>
      </c>
      <c r="D81" s="17">
        <f t="shared" ref="D81:E81" si="20">D78</f>
        <v>0</v>
      </c>
      <c r="E81" s="17">
        <f t="shared" si="20"/>
        <v>0</v>
      </c>
    </row>
    <row r="82" spans="1:5" ht="15.75" customHeight="1" x14ac:dyDescent="0.35">
      <c r="A82" s="77" t="s">
        <v>82</v>
      </c>
      <c r="B82" s="76"/>
      <c r="C82" s="76"/>
      <c r="D82" s="76"/>
      <c r="E82" s="76"/>
    </row>
    <row r="83" spans="1:5" ht="15.75" customHeight="1" x14ac:dyDescent="0.35">
      <c r="A83" s="32" t="s">
        <v>83</v>
      </c>
      <c r="B83" s="3"/>
      <c r="C83" s="4">
        <f>SUM(C84:C85)</f>
        <v>90000</v>
      </c>
      <c r="D83" s="4">
        <f t="shared" ref="D83:E83" si="21">SUM(D84:D85)</f>
        <v>0</v>
      </c>
      <c r="E83" s="4">
        <f t="shared" si="21"/>
        <v>0</v>
      </c>
    </row>
    <row r="84" spans="1:5" s="57" customFormat="1" ht="52.25" customHeight="1" x14ac:dyDescent="0.35">
      <c r="A84" s="64" t="s">
        <v>123</v>
      </c>
      <c r="B84" s="7"/>
      <c r="C84" s="19">
        <v>70000</v>
      </c>
      <c r="D84" s="19"/>
      <c r="E84" s="8"/>
    </row>
    <row r="85" spans="1:5" s="57" customFormat="1" ht="44" customHeight="1" x14ac:dyDescent="0.3">
      <c r="A85" s="65" t="s">
        <v>143</v>
      </c>
      <c r="B85" s="7"/>
      <c r="C85" s="19">
        <v>20000</v>
      </c>
      <c r="D85" s="19"/>
      <c r="E85" s="8"/>
    </row>
    <row r="86" spans="1:5" ht="15.75" customHeight="1" x14ac:dyDescent="0.35">
      <c r="A86" s="32" t="s">
        <v>129</v>
      </c>
      <c r="B86" s="3"/>
      <c r="C86" s="4">
        <f>SUM(C87:C93)</f>
        <v>91000</v>
      </c>
      <c r="D86" s="4">
        <f>SUM(D87:D93)</f>
        <v>0</v>
      </c>
      <c r="E86" s="4">
        <f t="shared" ref="E86" si="22">SUM(E87:E93)</f>
        <v>0</v>
      </c>
    </row>
    <row r="87" spans="1:5" s="57" customFormat="1" ht="59.75" customHeight="1" x14ac:dyDescent="0.3">
      <c r="A87" s="66" t="s">
        <v>85</v>
      </c>
      <c r="B87" s="11" t="s">
        <v>84</v>
      </c>
      <c r="C87" s="8">
        <v>10000</v>
      </c>
      <c r="D87" s="8"/>
      <c r="E87" s="8"/>
    </row>
    <row r="88" spans="1:5" ht="15.5" x14ac:dyDescent="0.35">
      <c r="A88" s="12" t="s">
        <v>86</v>
      </c>
      <c r="B88" s="36"/>
      <c r="C88" s="67">
        <v>10000</v>
      </c>
      <c r="D88" s="67"/>
      <c r="E88" s="35"/>
    </row>
    <row r="89" spans="1:5" ht="15.5" x14ac:dyDescent="0.35">
      <c r="A89" s="12" t="s">
        <v>87</v>
      </c>
      <c r="B89" s="36"/>
      <c r="C89" s="67">
        <v>20000</v>
      </c>
      <c r="D89" s="67"/>
      <c r="E89" s="35"/>
    </row>
    <row r="90" spans="1:5" ht="15.5" x14ac:dyDescent="0.35">
      <c r="A90" s="12" t="s">
        <v>88</v>
      </c>
      <c r="B90" s="36"/>
      <c r="C90" s="67">
        <v>15000</v>
      </c>
      <c r="D90" s="67"/>
      <c r="E90" s="35"/>
    </row>
    <row r="91" spans="1:5" ht="124" x14ac:dyDescent="0.35">
      <c r="A91" s="13" t="s">
        <v>89</v>
      </c>
      <c r="B91" s="34" t="s">
        <v>148</v>
      </c>
      <c r="C91" s="20">
        <v>15000</v>
      </c>
      <c r="D91" s="35"/>
      <c r="E91" s="35"/>
    </row>
    <row r="92" spans="1:5" ht="15.5" x14ac:dyDescent="0.35">
      <c r="A92" s="12" t="s">
        <v>90</v>
      </c>
      <c r="B92" s="36"/>
      <c r="C92" s="67">
        <v>1000</v>
      </c>
      <c r="D92" s="67"/>
      <c r="E92" s="35"/>
    </row>
    <row r="93" spans="1:5" ht="15.5" x14ac:dyDescent="0.35">
      <c r="A93" s="12" t="s">
        <v>144</v>
      </c>
      <c r="B93" s="36"/>
      <c r="C93" s="67">
        <v>20000</v>
      </c>
      <c r="D93" s="67"/>
      <c r="E93" s="35"/>
    </row>
    <row r="94" spans="1:5" ht="15.75" customHeight="1" x14ac:dyDescent="0.35">
      <c r="A94" s="32" t="s">
        <v>126</v>
      </c>
      <c r="B94" s="3"/>
      <c r="C94" s="4">
        <f>SUM(C95:C102)</f>
        <v>197000</v>
      </c>
      <c r="D94" s="4">
        <f t="shared" ref="D94:E94" si="23">SUM(D95:D102)</f>
        <v>0</v>
      </c>
      <c r="E94" s="4">
        <f t="shared" si="23"/>
        <v>0</v>
      </c>
    </row>
    <row r="95" spans="1:5" ht="63.75" customHeight="1" x14ac:dyDescent="0.3">
      <c r="A95" s="13" t="s">
        <v>130</v>
      </c>
      <c r="B95" s="68"/>
      <c r="C95" s="20">
        <v>15000</v>
      </c>
      <c r="D95" s="20"/>
      <c r="E95" s="69"/>
    </row>
    <row r="96" spans="1:5" ht="41.75" customHeight="1" x14ac:dyDescent="0.3">
      <c r="A96" s="13" t="s">
        <v>91</v>
      </c>
      <c r="B96" s="68" t="s">
        <v>145</v>
      </c>
      <c r="C96" s="10">
        <v>60000</v>
      </c>
      <c r="D96" s="67"/>
      <c r="E96" s="69"/>
    </row>
    <row r="97" spans="1:5" ht="38.25" customHeight="1" x14ac:dyDescent="0.3">
      <c r="A97" s="13" t="s">
        <v>92</v>
      </c>
      <c r="B97" s="68" t="s">
        <v>145</v>
      </c>
      <c r="C97" s="10">
        <v>60000</v>
      </c>
      <c r="D97" s="67"/>
      <c r="E97" s="69"/>
    </row>
    <row r="98" spans="1:5" ht="41.25" customHeight="1" x14ac:dyDescent="0.3">
      <c r="A98" s="13" t="s">
        <v>93</v>
      </c>
      <c r="B98" s="68"/>
      <c r="C98" s="67">
        <v>0</v>
      </c>
      <c r="D98" s="69"/>
      <c r="E98" s="69"/>
    </row>
    <row r="99" spans="1:5" ht="34.25" customHeight="1" x14ac:dyDescent="0.3">
      <c r="A99" s="13" t="s">
        <v>94</v>
      </c>
      <c r="B99" s="68"/>
      <c r="C99" s="67">
        <v>50000</v>
      </c>
      <c r="D99" s="67"/>
      <c r="E99" s="69"/>
    </row>
    <row r="100" spans="1:5" ht="36.5" customHeight="1" x14ac:dyDescent="0.3">
      <c r="A100" s="13" t="s">
        <v>95</v>
      </c>
      <c r="B100" s="58" t="s">
        <v>146</v>
      </c>
      <c r="C100" s="67">
        <v>12000</v>
      </c>
      <c r="D100" s="67"/>
      <c r="E100" s="69"/>
    </row>
    <row r="101" spans="1:5" ht="31.25" customHeight="1" x14ac:dyDescent="0.3">
      <c r="A101" s="13" t="s">
        <v>96</v>
      </c>
      <c r="B101" s="68"/>
      <c r="C101" s="67"/>
      <c r="D101" s="69"/>
      <c r="E101" s="69"/>
    </row>
    <row r="102" spans="1:5" ht="46.5" customHeight="1" x14ac:dyDescent="0.3">
      <c r="A102" s="13" t="s">
        <v>97</v>
      </c>
      <c r="B102" s="68"/>
      <c r="C102" s="67"/>
      <c r="D102" s="69"/>
      <c r="E102" s="69"/>
    </row>
    <row r="103" spans="1:5" ht="15.75" customHeight="1" x14ac:dyDescent="0.35">
      <c r="A103" s="32" t="s">
        <v>127</v>
      </c>
      <c r="B103" s="3"/>
      <c r="C103" s="4">
        <f>SUM(C104:C106)</f>
        <v>10000</v>
      </c>
      <c r="D103" s="4">
        <f t="shared" ref="D103:E103" si="24">SUM(D104:D106)</f>
        <v>0</v>
      </c>
      <c r="E103" s="4">
        <f t="shared" si="24"/>
        <v>0</v>
      </c>
    </row>
    <row r="104" spans="1:5" ht="15.75" customHeight="1" x14ac:dyDescent="0.3">
      <c r="A104" s="1" t="s">
        <v>98</v>
      </c>
      <c r="B104" s="68"/>
      <c r="C104" s="69">
        <v>10000</v>
      </c>
      <c r="D104" s="69"/>
      <c r="E104" s="69"/>
    </row>
    <row r="105" spans="1:5" ht="15.75" customHeight="1" x14ac:dyDescent="0.3">
      <c r="A105" s="1" t="s">
        <v>99</v>
      </c>
      <c r="B105" s="68"/>
      <c r="C105" s="69"/>
      <c r="D105" s="69"/>
      <c r="E105" s="69"/>
    </row>
    <row r="106" spans="1:5" ht="15.75" customHeight="1" x14ac:dyDescent="0.3">
      <c r="A106" s="1" t="s">
        <v>100</v>
      </c>
      <c r="B106" s="68"/>
      <c r="C106" s="69"/>
      <c r="D106" s="69"/>
      <c r="E106" s="69"/>
    </row>
    <row r="107" spans="1:5" s="63" customFormat="1" ht="15.75" customHeight="1" x14ac:dyDescent="0.35">
      <c r="A107" s="70" t="s">
        <v>125</v>
      </c>
      <c r="B107" s="16"/>
      <c r="C107" s="17">
        <f>C83+C86+C94+C103</f>
        <v>388000</v>
      </c>
      <c r="D107" s="17">
        <f t="shared" ref="D107:E107" si="25">D83+D86+D94+D103</f>
        <v>0</v>
      </c>
      <c r="E107" s="17">
        <f t="shared" si="25"/>
        <v>0</v>
      </c>
    </row>
    <row r="108" spans="1:5" s="33" customFormat="1" ht="15.75" customHeight="1" x14ac:dyDescent="0.35">
      <c r="A108" s="71" t="s">
        <v>128</v>
      </c>
      <c r="B108" s="72"/>
      <c r="C108" s="73">
        <f>+C50+C76+C81+C107</f>
        <v>3371000</v>
      </c>
      <c r="D108" s="73">
        <f t="shared" ref="D108:E108" si="26">+D50+D76+D81+D107</f>
        <v>0</v>
      </c>
      <c r="E108" s="73">
        <f t="shared" si="26"/>
        <v>502500</v>
      </c>
    </row>
    <row r="109" spans="1:5" ht="15.75" customHeight="1" x14ac:dyDescent="0.3"/>
    <row r="110" spans="1:5" ht="15.75" customHeight="1" x14ac:dyDescent="0.3"/>
    <row r="111" spans="1:5" ht="15.75" customHeight="1" x14ac:dyDescent="0.3"/>
    <row r="112" spans="1:5"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sheetData>
  <mergeCells count="13">
    <mergeCell ref="C5:E5"/>
    <mergeCell ref="C1:E1"/>
    <mergeCell ref="C3:E3"/>
    <mergeCell ref="C4:E4"/>
    <mergeCell ref="A7:A8"/>
    <mergeCell ref="B7:B8"/>
    <mergeCell ref="A9:E9"/>
    <mergeCell ref="A51:E51"/>
    <mergeCell ref="A77:E77"/>
    <mergeCell ref="A82:E82"/>
    <mergeCell ref="C7:C8"/>
    <mergeCell ref="D7:D8"/>
    <mergeCell ref="E7:E8"/>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PTBA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Schenineda</dc:creator>
  <cp:lastModifiedBy>USER</cp:lastModifiedBy>
  <dcterms:created xsi:type="dcterms:W3CDTF">2020-10-26T16:13:38Z</dcterms:created>
  <dcterms:modified xsi:type="dcterms:W3CDTF">2022-04-02T12:38:36Z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0x01010064673C04CFF664498C6D230F7DC9002D</vt:lpwstr>
  </property>
</Properties>
</file>